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05.08.2020" sheetId="8" r:id="rId1"/>
  </sheets>
  <definedNames>
    <definedName name="_xlnm.Print_Titles" localSheetId="0">'05.08.2020'!$13:$17</definedName>
    <definedName name="_xlnm.Print_Area" localSheetId="0">'05.08.2020'!$A$1:$M$31</definedName>
  </definedNames>
  <calcPr calcId="162913"/>
</workbook>
</file>

<file path=xl/calcChain.xml><?xml version="1.0" encoding="utf-8"?>
<calcChain xmlns="http://schemas.openxmlformats.org/spreadsheetml/2006/main">
  <c r="C26" i="8" l="1"/>
  <c r="H25" i="8"/>
  <c r="C25" i="8"/>
  <c r="H26" i="8" l="1"/>
  <c r="H23" i="8"/>
  <c r="C27" i="8" l="1"/>
  <c r="N27" i="8" s="1"/>
  <c r="H27" i="8"/>
  <c r="C28" i="8"/>
  <c r="H28" i="8"/>
  <c r="N28" i="8"/>
  <c r="F23" i="8" l="1"/>
  <c r="C23" i="8" s="1"/>
  <c r="N25" i="8" l="1"/>
  <c r="N23" i="8" l="1"/>
  <c r="C24" i="8"/>
  <c r="H24" i="8"/>
  <c r="C22" i="8"/>
  <c r="N22" i="8" s="1"/>
  <c r="H22" i="8"/>
  <c r="H21" i="8"/>
  <c r="C21" i="8"/>
  <c r="N21" i="8" s="1"/>
  <c r="H20" i="8"/>
  <c r="C20" i="8"/>
  <c r="N20" i="8" l="1"/>
  <c r="N26" i="8"/>
  <c r="N24" i="8"/>
  <c r="C19" i="8"/>
  <c r="H18" i="8"/>
  <c r="C18" i="8"/>
  <c r="H19" i="8" l="1"/>
  <c r="N19" i="8" s="1"/>
  <c r="N18" i="8"/>
  <c r="L29" i="8" l="1"/>
  <c r="J29" i="8"/>
  <c r="D29" i="8"/>
  <c r="H29" i="8"/>
  <c r="G29" i="8"/>
  <c r="F29" i="8"/>
  <c r="C29" i="8" l="1"/>
  <c r="N29" i="8" s="1"/>
</calcChain>
</file>

<file path=xl/sharedStrings.xml><?xml version="1.0" encoding="utf-8"?>
<sst xmlns="http://schemas.openxmlformats.org/spreadsheetml/2006/main" count="41" uniqueCount="38">
  <si>
    <t>_________</t>
  </si>
  <si>
    <t>С В Е Д Е Н И Я</t>
  </si>
  <si>
    <t>№
п/п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</si>
  <si>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</si>
  <si>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</si>
  <si>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</si>
  <si>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</si>
  <si>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основания                                                                                                         возврата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</si>
  <si>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</si>
  <si>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</si>
  <si>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</si>
  <si>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</si>
  <si>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>Итого:</t>
  </si>
  <si>
    <t xml:space="preserve">(на основании данных, представленных кредитной организацией)
</t>
  </si>
  <si>
    <t>сумма, рублей</t>
  </si>
  <si>
    <t>всего (сумма, рублей)</t>
  </si>
  <si>
    <r>
      <t xml:space="preserve">  пожертвования от юридических лиц в сумме, превышающей 
</t>
    </r>
    <r>
      <rPr>
        <b/>
        <sz val="12"/>
        <color theme="1"/>
        <rFont val="Times New Roman"/>
        <family val="1"/>
        <charset val="204"/>
      </rPr>
      <t>25 тысяч рублей</t>
    </r>
  </si>
  <si>
    <r>
      <t xml:space="preserve">пожертвования от граждан в сумме, превышающей 
</t>
    </r>
    <r>
      <rPr>
        <b/>
        <sz val="12"/>
        <color theme="1"/>
        <rFont val="Times New Roman"/>
        <family val="1"/>
        <charset val="204"/>
      </rPr>
      <t>20 тысяч рублей</t>
    </r>
  </si>
  <si>
    <r>
      <t xml:space="preserve">из них 
 финансовые операции по расходованию средств на сумму, превышающую </t>
    </r>
    <r>
      <rPr>
        <b/>
        <sz val="12"/>
        <color theme="1"/>
        <rFont val="Times New Roman"/>
        <family val="1"/>
        <charset val="204"/>
      </rPr>
      <t>50 тысяч рублей</t>
    </r>
  </si>
  <si>
    <t>сумма,
рублей</t>
  </si>
  <si>
    <t>Выборы депутатов Канского городского Совета депутатов шестого созыва</t>
  </si>
  <si>
    <t>Приложение № 17</t>
  </si>
  <si>
    <t xml:space="preserve">(номер и (или) наименование избирательного округа) </t>
  </si>
  <si>
    <t>о поступлении средств на специальный избирательный счет и расходовании этих средств при проведении выборов депутатов Канского городского Совета депутатов шестого созыва</t>
  </si>
  <si>
    <t>(наименование избирательной кампании)</t>
  </si>
  <si>
    <t>Фамилия, имя, отчество кандидата, наименование избирательного объединения, номер специального избирательного счета</t>
  </si>
  <si>
    <t>ИО местное отделение политической партии СПРАВЕДЛИВАЯ РОССИЯ в Г. КАНСКЕ Красноярского края/ 40704810331000000372</t>
  </si>
  <si>
    <t>ИО региональное отделение польтической партии "ЗА ПРАВДУ" в Красноярском крае/ 40704810831000000380</t>
  </si>
  <si>
    <t>ИО Канское городское местное отделение Красноярского регионального отделения Всероссийской политической партии "ЕДИНАЯ РОССИЯ"/ 40704810431000000492</t>
  </si>
  <si>
    <t>ИО региональное отделение Всероссийской политической партии "РОДИНА"/ 40704810531000000509</t>
  </si>
  <si>
    <t>ИО Красноярское краевое отделение политической партии Коммунистическая партия Коммунисты России/40704810731000000396</t>
  </si>
  <si>
    <r>
      <rPr>
        <sz val="11"/>
        <color theme="1"/>
        <rFont val="Times New Roman"/>
        <family val="1"/>
        <charset val="204"/>
      </rPr>
      <t>ИО</t>
    </r>
    <r>
      <rPr>
        <sz val="12"/>
        <color theme="1"/>
        <rFont val="Times New Roman"/>
        <family val="1"/>
        <charset val="204"/>
      </rPr>
      <t xml:space="preserve"> КРАСНОЯРСКОЕ РЕГИОНАЛЬНОЕ ОТДЕЛЕНИЕ ПОЛИТИЧЕСКОЙ ПАРТИИ ЛДПР-ЛИБЕРАЛЬНО-ДЕМОКРАТИЧЕСКАЯ ПАРТИЯ РОССИИ/ 40704810831000000393</t>
    </r>
  </si>
  <si>
    <t xml:space="preserve">Одномандатный избирательный округ № </t>
  </si>
  <si>
    <t xml:space="preserve">ИО Региональное отделение в Красноярском крае Политической партии «Российская экологическая партия «Зеленые»/ 40704810131000000378 </t>
  </si>
  <si>
    <t>ИО КРАСНОЯРСКОЕ РЕГИОНАЛЬНОЕ ОТДЕЛЕНИЕ ПОЛИТИЧЕСКОЙ ПАРТИИ "ПАТРИОТЫ РОССИИ"/ 40704810931000000387</t>
  </si>
  <si>
    <t>ИО КАНСКОЕ МЕСТНОЕ (ГОРОДСКОЕ) ОТДЕЛЕНИЕ КРАСНОЯРСКОГО РЕГИОНАЛЬНОГО (КРАЕВОГО) ОТДЕЛЕНИЯ ПОЛИТИЧЕСКОЙ ПАРТИИ КОММУНИСТИЧЕСКАЯ ПАРТИЯ РФ /40704810031000000384</t>
  </si>
  <si>
    <t>ООО "ВЕРТИКАЛЬ"</t>
  </si>
  <si>
    <t>По состоянию на   «05»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</si>
</sst>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u/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3" fillId="0" borderId="14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3"/>
  <sheetViews>
    <sheetView tabSelected="1" view="pageBreakPreview" zoomScale="80" zoomScaleNormal="80" zoomScaleSheetLayoutView="80" workbookViewId="0">
      <pane ySplit="16" topLeftCell="A17" activePane="bottomLeft" state="frozen"/>
      <selection pane="bottomLeft" activeCell="K8" sqref="K8:M8"/>
    </sheetView>
  </sheetViews>
  <sheetFormatPr defaultColWidth="14.140625" defaultRowHeight="15.75" x14ac:dyDescent="0.25"/>
  <cols>
    <col min="1" max="1" width="5.140625" style="1" customWidth="1"/>
    <col min="2" max="2" width="31.42578125" style="1" customWidth="1"/>
    <col min="3" max="3" width="14.28515625" style="1" bestFit="1" customWidth="1"/>
    <col min="4" max="7" width="14.140625" style="1"/>
    <col min="8" max="8" width="14.28515625" style="1" bestFit="1" customWidth="1"/>
    <col min="9" max="10" width="14.140625" style="1"/>
    <col min="11" max="11" width="20" style="1" customWidth="1"/>
    <col min="12" max="13" width="14.140625" style="1"/>
    <col min="14" max="14" width="14" style="1" customWidth="1"/>
    <col min="15" max="16384" width="14.140625" style="1"/>
  </cols>
  <sheetData>
    <row r="1" spans="1:13" s="20" customFormat="1" ht="12.75" x14ac:dyDescent="0.2">
      <c r="M1" s="21" t="s">
        <v>21</v>
      </c>
    </row>
    <row r="2" spans="1:13" ht="15.75" customHeight="1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 customHeight="1" x14ac:dyDescent="0.25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8.25" customHeight="1" x14ac:dyDescent="0.25">
      <c r="A5" s="24"/>
      <c r="B5" s="24"/>
      <c r="C5" s="24"/>
      <c r="D5" s="24"/>
      <c r="E5" s="24"/>
      <c r="F5" s="24"/>
      <c r="G5" s="24"/>
      <c r="H5" s="77"/>
      <c r="I5" s="77"/>
      <c r="J5" s="77"/>
      <c r="K5" s="77"/>
      <c r="L5" s="77"/>
      <c r="M5" s="77"/>
    </row>
    <row r="6" spans="1:13" ht="15.75" customHeight="1" x14ac:dyDescent="0.3">
      <c r="A6" s="68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 customHeight="1" x14ac:dyDescent="0.25">
      <c r="A7" s="72" t="s">
        <v>24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9.5" customHeight="1" x14ac:dyDescent="0.25">
      <c r="B8" s="38"/>
      <c r="C8" s="38"/>
      <c r="D8" s="38"/>
      <c r="E8" s="38"/>
      <c r="F8" s="38"/>
      <c r="G8" s="38"/>
      <c r="H8" s="38"/>
      <c r="I8" s="38"/>
      <c r="J8" s="38"/>
      <c r="K8" s="74" t="s">
        <v>37</v>
      </c>
      <c r="L8" s="75"/>
      <c r="M8" s="75"/>
    </row>
    <row r="9" spans="1:13" ht="7.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7.25" customHeight="1" x14ac:dyDescent="0.3">
      <c r="A10" s="68" t="s">
        <v>32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15.75" customHeight="1" x14ac:dyDescent="0.25">
      <c r="A11" s="66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8.25" customHeight="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15.75" customHeight="1" x14ac:dyDescent="0.25">
      <c r="A13" s="60" t="s">
        <v>2</v>
      </c>
      <c r="B13" s="60" t="s">
        <v>25</v>
      </c>
      <c r="C13" s="51" t="s">
        <v>10</v>
      </c>
      <c r="D13" s="52"/>
      <c r="E13" s="52"/>
      <c r="F13" s="52"/>
      <c r="G13" s="53"/>
      <c r="H13" s="51" t="s">
        <v>11</v>
      </c>
      <c r="I13" s="52"/>
      <c r="J13" s="52"/>
      <c r="K13" s="53"/>
      <c r="L13" s="63" t="s">
        <v>8</v>
      </c>
      <c r="M13" s="64"/>
    </row>
    <row r="14" spans="1:13" ht="15.75" customHeight="1" x14ac:dyDescent="0.25">
      <c r="A14" s="61"/>
      <c r="B14" s="61"/>
      <c r="C14" s="48" t="s">
        <v>15</v>
      </c>
      <c r="D14" s="51" t="s">
        <v>9</v>
      </c>
      <c r="E14" s="52"/>
      <c r="F14" s="52"/>
      <c r="G14" s="53"/>
      <c r="H14" s="48" t="s">
        <v>15</v>
      </c>
      <c r="I14" s="54" t="s">
        <v>18</v>
      </c>
      <c r="J14" s="55"/>
      <c r="K14" s="56"/>
      <c r="L14" s="65" t="s">
        <v>19</v>
      </c>
      <c r="M14" s="65" t="s">
        <v>7</v>
      </c>
    </row>
    <row r="15" spans="1:13" ht="65.25" customHeight="1" x14ac:dyDescent="0.25">
      <c r="A15" s="61"/>
      <c r="B15" s="61"/>
      <c r="C15" s="49"/>
      <c r="D15" s="51" t="s">
        <v>16</v>
      </c>
      <c r="E15" s="53"/>
      <c r="F15" s="51" t="s">
        <v>17</v>
      </c>
      <c r="G15" s="53"/>
      <c r="H15" s="49"/>
      <c r="I15" s="57"/>
      <c r="J15" s="58"/>
      <c r="K15" s="59"/>
      <c r="L15" s="64"/>
      <c r="M15" s="64"/>
    </row>
    <row r="16" spans="1:13" ht="47.25" x14ac:dyDescent="0.25">
      <c r="A16" s="62"/>
      <c r="B16" s="62"/>
      <c r="C16" s="50"/>
      <c r="D16" s="2" t="s">
        <v>14</v>
      </c>
      <c r="E16" s="44" t="s">
        <v>3</v>
      </c>
      <c r="F16" s="2" t="s">
        <v>14</v>
      </c>
      <c r="G16" s="2" t="s">
        <v>4</v>
      </c>
      <c r="H16" s="50"/>
      <c r="I16" s="2" t="s">
        <v>5</v>
      </c>
      <c r="J16" s="2" t="s">
        <v>19</v>
      </c>
      <c r="K16" s="2" t="s">
        <v>6</v>
      </c>
      <c r="L16" s="64"/>
      <c r="M16" s="64"/>
    </row>
    <row r="17" spans="1:14" ht="15" customHeight="1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</row>
    <row r="18" spans="1:14" ht="79.5" thickBot="1" x14ac:dyDescent="0.35">
      <c r="A18" s="29">
        <v>1</v>
      </c>
      <c r="B18" s="29" t="s">
        <v>26</v>
      </c>
      <c r="C18" s="30">
        <f>D18+F18</f>
        <v>0</v>
      </c>
      <c r="D18" s="13">
        <v>0</v>
      </c>
      <c r="E18" s="13"/>
      <c r="F18" s="13">
        <v>0</v>
      </c>
      <c r="G18" s="14"/>
      <c r="H18" s="30">
        <f t="shared" ref="H18:H28" si="0">J18</f>
        <v>0</v>
      </c>
      <c r="I18" s="12"/>
      <c r="J18" s="13">
        <v>0</v>
      </c>
      <c r="K18" s="25"/>
      <c r="L18" s="31">
        <v>0</v>
      </c>
      <c r="M18" s="35"/>
      <c r="N18" s="23">
        <f>C18-H18-L18</f>
        <v>0</v>
      </c>
    </row>
    <row r="19" spans="1:14" ht="63.75" thickBot="1" x14ac:dyDescent="0.35">
      <c r="A19" s="19">
        <v>2</v>
      </c>
      <c r="B19" s="39" t="s">
        <v>27</v>
      </c>
      <c r="C19" s="15">
        <f>D19+F19+1000</f>
        <v>1000</v>
      </c>
      <c r="D19" s="16">
        <v>0</v>
      </c>
      <c r="E19" s="16"/>
      <c r="F19" s="16">
        <v>0</v>
      </c>
      <c r="G19" s="17"/>
      <c r="H19" s="15">
        <f t="shared" si="0"/>
        <v>0</v>
      </c>
      <c r="I19" s="18"/>
      <c r="J19" s="16">
        <v>0</v>
      </c>
      <c r="K19" s="11"/>
      <c r="L19" s="16">
        <v>0</v>
      </c>
      <c r="M19" s="11"/>
      <c r="N19" s="23">
        <f t="shared" ref="N19:N29" si="1">C19-H19-L19</f>
        <v>1000</v>
      </c>
    </row>
    <row r="20" spans="1:14" ht="111" thickBot="1" x14ac:dyDescent="0.35">
      <c r="A20" s="32">
        <v>3</v>
      </c>
      <c r="B20" s="19" t="s">
        <v>28</v>
      </c>
      <c r="C20" s="15">
        <f>D20+F20</f>
        <v>0</v>
      </c>
      <c r="D20" s="16">
        <v>0</v>
      </c>
      <c r="E20" s="16"/>
      <c r="F20" s="16">
        <v>0</v>
      </c>
      <c r="G20" s="17"/>
      <c r="H20" s="15">
        <f t="shared" ref="H20:H21" si="2">J20</f>
        <v>0</v>
      </c>
      <c r="I20" s="18"/>
      <c r="J20" s="16">
        <v>0</v>
      </c>
      <c r="K20" s="22"/>
      <c r="L20" s="16">
        <v>0</v>
      </c>
      <c r="M20" s="11"/>
      <c r="N20" s="23">
        <f t="shared" si="1"/>
        <v>0</v>
      </c>
    </row>
    <row r="21" spans="1:14" ht="63.75" thickBot="1" x14ac:dyDescent="0.35">
      <c r="A21" s="32">
        <v>4</v>
      </c>
      <c r="B21" s="19" t="s">
        <v>29</v>
      </c>
      <c r="C21" s="15">
        <f>D21+F21</f>
        <v>0</v>
      </c>
      <c r="D21" s="16">
        <v>0</v>
      </c>
      <c r="E21" s="16"/>
      <c r="F21" s="16">
        <v>0</v>
      </c>
      <c r="G21" s="17"/>
      <c r="H21" s="15">
        <f t="shared" si="2"/>
        <v>0</v>
      </c>
      <c r="I21" s="18"/>
      <c r="J21" s="16">
        <v>0</v>
      </c>
      <c r="K21" s="22"/>
      <c r="L21" s="16">
        <v>0</v>
      </c>
      <c r="M21" s="11"/>
      <c r="N21" s="23">
        <f t="shared" si="1"/>
        <v>0</v>
      </c>
    </row>
    <row r="22" spans="1:14" ht="85.5" customHeight="1" thickBot="1" x14ac:dyDescent="0.35">
      <c r="A22" s="32">
        <v>5</v>
      </c>
      <c r="B22" s="43" t="s">
        <v>30</v>
      </c>
      <c r="C22" s="15">
        <f>D22+F22</f>
        <v>0</v>
      </c>
      <c r="D22" s="16">
        <v>0</v>
      </c>
      <c r="E22" s="16"/>
      <c r="F22" s="16">
        <v>0</v>
      </c>
      <c r="G22" s="17"/>
      <c r="H22" s="15">
        <f t="shared" ref="H22" si="3">J22</f>
        <v>0</v>
      </c>
      <c r="I22" s="18"/>
      <c r="J22" s="16">
        <v>0</v>
      </c>
      <c r="K22" s="22"/>
      <c r="L22" s="16">
        <v>0</v>
      </c>
      <c r="M22" s="11"/>
      <c r="N22" s="23">
        <f t="shared" si="1"/>
        <v>0</v>
      </c>
    </row>
    <row r="23" spans="1:14" ht="126.75" thickBot="1" x14ac:dyDescent="0.35">
      <c r="A23" s="32">
        <v>6</v>
      </c>
      <c r="B23" s="43" t="s">
        <v>31</v>
      </c>
      <c r="C23" s="15">
        <f>D23+F23+20000</f>
        <v>100000</v>
      </c>
      <c r="D23" s="16">
        <v>0</v>
      </c>
      <c r="E23" s="16"/>
      <c r="F23" s="16">
        <f>40000+40000</f>
        <v>80000</v>
      </c>
      <c r="G23" s="17">
        <v>2</v>
      </c>
      <c r="H23" s="15">
        <f>J23+7600+24503+8000</f>
        <v>40103</v>
      </c>
      <c r="I23" s="18"/>
      <c r="J23" s="16">
        <v>0</v>
      </c>
      <c r="K23" s="22"/>
      <c r="L23" s="16">
        <v>0</v>
      </c>
      <c r="M23" s="11"/>
      <c r="N23" s="23">
        <f t="shared" si="1"/>
        <v>59897</v>
      </c>
    </row>
    <row r="24" spans="1:14" ht="142.5" thickBot="1" x14ac:dyDescent="0.35">
      <c r="A24" s="32">
        <v>7</v>
      </c>
      <c r="B24" s="43" t="s">
        <v>35</v>
      </c>
      <c r="C24" s="15">
        <f t="shared" ref="C24" si="4">D24+F24</f>
        <v>200000</v>
      </c>
      <c r="D24" s="16">
        <v>200000</v>
      </c>
      <c r="E24" s="16" t="s">
        <v>36</v>
      </c>
      <c r="F24" s="16">
        <v>0</v>
      </c>
      <c r="G24" s="17"/>
      <c r="H24" s="15">
        <f t="shared" ref="H24:H25" si="5">J24</f>
        <v>0</v>
      </c>
      <c r="I24" s="18"/>
      <c r="J24" s="16">
        <v>0</v>
      </c>
      <c r="K24" s="22"/>
      <c r="L24" s="16">
        <v>0</v>
      </c>
      <c r="M24" s="11"/>
      <c r="N24" s="23">
        <f t="shared" si="1"/>
        <v>200000</v>
      </c>
    </row>
    <row r="25" spans="1:14" ht="95.25" thickBot="1" x14ac:dyDescent="0.35">
      <c r="A25" s="32">
        <v>8</v>
      </c>
      <c r="B25" s="43" t="s">
        <v>34</v>
      </c>
      <c r="C25" s="15">
        <f>D25+F25</f>
        <v>0</v>
      </c>
      <c r="D25" s="16">
        <v>0</v>
      </c>
      <c r="E25" s="16"/>
      <c r="F25" s="16">
        <v>0</v>
      </c>
      <c r="G25" s="17"/>
      <c r="H25" s="15">
        <f t="shared" si="5"/>
        <v>0</v>
      </c>
      <c r="I25" s="18"/>
      <c r="J25" s="16">
        <v>0</v>
      </c>
      <c r="K25" s="22"/>
      <c r="L25" s="16">
        <v>0</v>
      </c>
      <c r="M25" s="11"/>
      <c r="N25" s="23">
        <f t="shared" si="1"/>
        <v>0</v>
      </c>
    </row>
    <row r="26" spans="1:14" ht="95.25" thickBot="1" x14ac:dyDescent="0.35">
      <c r="A26" s="32">
        <v>9</v>
      </c>
      <c r="B26" s="43" t="s">
        <v>33</v>
      </c>
      <c r="C26" s="15">
        <f>D26+F26+700</f>
        <v>700</v>
      </c>
      <c r="D26" s="16">
        <v>0</v>
      </c>
      <c r="E26" s="16"/>
      <c r="F26" s="16">
        <v>0</v>
      </c>
      <c r="G26" s="17"/>
      <c r="H26" s="15">
        <f>J26+531</f>
        <v>531</v>
      </c>
      <c r="I26" s="18"/>
      <c r="J26" s="16">
        <v>0</v>
      </c>
      <c r="K26" s="22"/>
      <c r="L26" s="16">
        <v>0</v>
      </c>
      <c r="M26" s="11"/>
      <c r="N26" s="23">
        <f t="shared" si="1"/>
        <v>169</v>
      </c>
    </row>
    <row r="27" spans="1:14" ht="19.5" thickBot="1" x14ac:dyDescent="0.35">
      <c r="A27" s="32"/>
      <c r="B27" s="32"/>
      <c r="C27" s="33">
        <f>D27+F27</f>
        <v>0</v>
      </c>
      <c r="D27" s="34">
        <v>0</v>
      </c>
      <c r="E27" s="34"/>
      <c r="F27" s="34">
        <v>0</v>
      </c>
      <c r="G27" s="37"/>
      <c r="H27" s="33">
        <f t="shared" si="0"/>
        <v>0</v>
      </c>
      <c r="I27" s="27"/>
      <c r="J27" s="26">
        <v>0</v>
      </c>
      <c r="K27" s="28"/>
      <c r="L27" s="34">
        <v>0</v>
      </c>
      <c r="M27" s="36"/>
      <c r="N27" s="23">
        <f t="shared" si="1"/>
        <v>0</v>
      </c>
    </row>
    <row r="28" spans="1:14" ht="19.5" thickBot="1" x14ac:dyDescent="0.35">
      <c r="A28" s="32"/>
      <c r="B28" s="32"/>
      <c r="C28" s="33">
        <f>D28+F28</f>
        <v>0</v>
      </c>
      <c r="D28" s="34">
        <v>0</v>
      </c>
      <c r="E28" s="34"/>
      <c r="F28" s="34">
        <v>0</v>
      </c>
      <c r="G28" s="37"/>
      <c r="H28" s="33">
        <f t="shared" si="0"/>
        <v>0</v>
      </c>
      <c r="I28" s="27"/>
      <c r="J28" s="26">
        <v>0</v>
      </c>
      <c r="K28" s="28"/>
      <c r="L28" s="34">
        <v>0</v>
      </c>
      <c r="M28" s="36"/>
      <c r="N28" s="23">
        <f t="shared" si="1"/>
        <v>0</v>
      </c>
    </row>
    <row r="29" spans="1:14" ht="19.5" thickBot="1" x14ac:dyDescent="0.35">
      <c r="A29" s="45" t="s">
        <v>12</v>
      </c>
      <c r="B29" s="46"/>
      <c r="C29" s="40">
        <f>SUM(C18:C28)</f>
        <v>301700</v>
      </c>
      <c r="D29" s="40">
        <f>SUM(D18:D28)</f>
        <v>200000</v>
      </c>
      <c r="E29" s="40"/>
      <c r="F29" s="40">
        <f>SUM(F18:F28)</f>
        <v>80000</v>
      </c>
      <c r="G29" s="41">
        <f>SUM(G18:G28)</f>
        <v>2</v>
      </c>
      <c r="H29" s="40">
        <f>SUM(H18:H28)</f>
        <v>40634</v>
      </c>
      <c r="I29" s="42"/>
      <c r="J29" s="40">
        <f>SUM(J18:J28)</f>
        <v>0</v>
      </c>
      <c r="K29" s="40"/>
      <c r="L29" s="40">
        <f>SUM(L18:L28)</f>
        <v>0</v>
      </c>
      <c r="M29" s="40"/>
      <c r="N29" s="23">
        <f t="shared" si="1"/>
        <v>261066</v>
      </c>
    </row>
    <row r="30" spans="1:14" ht="14.25" customHeight="1" x14ac:dyDescent="0.25">
      <c r="A30" s="4" t="s">
        <v>0</v>
      </c>
      <c r="B30" s="5"/>
      <c r="C30" s="5"/>
      <c r="D30" s="5"/>
      <c r="E30" s="5"/>
      <c r="F30" s="5"/>
      <c r="G30" s="5"/>
      <c r="H30" s="5"/>
      <c r="I30" s="6"/>
      <c r="J30" s="5"/>
      <c r="K30" s="5"/>
      <c r="L30" s="5"/>
      <c r="M30" s="5"/>
    </row>
    <row r="31" spans="1:14" x14ac:dyDescent="0.25">
      <c r="A31" s="7"/>
      <c r="B31" s="8"/>
      <c r="C31" s="8"/>
      <c r="D31" s="8"/>
      <c r="E31" s="8"/>
      <c r="F31" s="8"/>
      <c r="G31" s="5"/>
      <c r="H31" s="5"/>
      <c r="I31" s="5"/>
      <c r="J31" s="5"/>
      <c r="K31" s="5"/>
      <c r="L31" s="5"/>
      <c r="M31" s="5"/>
    </row>
    <row r="32" spans="1:14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mergeCells count="26">
    <mergeCell ref="A7:M7"/>
    <mergeCell ref="K8:M8"/>
    <mergeCell ref="A2:M2"/>
    <mergeCell ref="A3:M3"/>
    <mergeCell ref="A4:M4"/>
    <mergeCell ref="H5:M5"/>
    <mergeCell ref="A6:M6"/>
    <mergeCell ref="A9:M9"/>
    <mergeCell ref="A10:M10"/>
    <mergeCell ref="A11:M11"/>
    <mergeCell ref="A12:M12"/>
    <mergeCell ref="M14:M16"/>
    <mergeCell ref="A29:B29"/>
    <mergeCell ref="A33:M33"/>
    <mergeCell ref="C14:C16"/>
    <mergeCell ref="D14:G14"/>
    <mergeCell ref="H14:H16"/>
    <mergeCell ref="I14:K15"/>
    <mergeCell ref="D15:E15"/>
    <mergeCell ref="F15:G15"/>
    <mergeCell ref="A13:A16"/>
    <mergeCell ref="B13:B16"/>
    <mergeCell ref="C13:G13"/>
    <mergeCell ref="H13:K13"/>
    <mergeCell ref="L13:M13"/>
    <mergeCell ref="L14:L16"/>
  </mergeCells>
  <pageMargins left="0.23622047244094491" right="0.23622047244094491" top="0.39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05.08.2020</vt:lpstr>
      <vt:lpstr>'05.08.2020'!Заголовки_для_печати</vt:lpstr>
      <vt:lpstr>'05.08.2020'!Область_печати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2020-08-05T17:12:38Z</dcterms:modified>
</cp:coreProperties>
</file>